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ANEXO V – CRONOGRAMA FÍSICO-FIN" sheetId="1" r:id="rId1"/>
  </sheets>
  <externalReferences>
    <externalReference r:id="rId4"/>
    <externalReference r:id="rId5"/>
  </externalReferences>
  <definedNames>
    <definedName name="_xlnm.Print_Area" localSheetId="0">'ANEXO V – CRONOGRAMA FÍSICO-FIN'!$A$1:$T$35</definedName>
  </definedNames>
  <calcPr fullCalcOnLoad="1"/>
</workbook>
</file>

<file path=xl/sharedStrings.xml><?xml version="1.0" encoding="utf-8"?>
<sst xmlns="http://schemas.openxmlformats.org/spreadsheetml/2006/main" count="45" uniqueCount="26">
  <si>
    <t>SERVIÇOS PRELIMINARES</t>
  </si>
  <si>
    <t>PAVIMENTAÇÃO</t>
  </si>
  <si>
    <t>Descrição</t>
  </si>
  <si>
    <t>SERVIÇOS DE DRENAGEM</t>
  </si>
  <si>
    <t>Item</t>
  </si>
  <si>
    <t>1º Mês</t>
  </si>
  <si>
    <t>2º Mês</t>
  </si>
  <si>
    <t>3º Mês</t>
  </si>
  <si>
    <t>Valor do  Item (R$)</t>
  </si>
  <si>
    <t>Participação %</t>
  </si>
  <si>
    <t xml:space="preserve"> </t>
  </si>
  <si>
    <t>2.0</t>
  </si>
  <si>
    <t>3.0</t>
  </si>
  <si>
    <t>Total Mensal (R$)</t>
  </si>
  <si>
    <t>Percentual Mensal(%)</t>
  </si>
  <si>
    <t>4º Mês</t>
  </si>
  <si>
    <r>
      <rPr>
        <b/>
        <sz val="12"/>
        <color indexed="8"/>
        <rFont val="Arial"/>
        <family val="2"/>
      </rPr>
      <t>Local:</t>
    </r>
    <r>
      <rPr>
        <sz val="12"/>
        <color indexed="8"/>
        <rFont val="Arial"/>
        <family val="2"/>
      </rPr>
      <t xml:space="preserve"> Rua Recife, Rua Manaus, Rua Natal e Rua José Dias de Araujo, no Bairro Vila Ribeirópolis. Município de Registro estado de São Paulo.</t>
    </r>
  </si>
  <si>
    <r>
      <t>Obra:</t>
    </r>
    <r>
      <rPr>
        <sz val="12"/>
        <color indexed="8"/>
        <rFont val="Arial"/>
        <family val="2"/>
      </rPr>
      <t xml:space="preserve"> Canalização de Águas Pluviais</t>
    </r>
    <r>
      <rPr>
        <b/>
        <sz val="12"/>
        <color indexed="8"/>
        <rFont val="Arial"/>
        <family val="2"/>
      </rPr>
      <t>.</t>
    </r>
  </si>
  <si>
    <t>4.0</t>
  </si>
  <si>
    <t>CALÇADAS</t>
  </si>
  <si>
    <t>Rua José Antônio de Campos, nº 250 – Centro – Cep 11900-000</t>
  </si>
  <si>
    <t>CNPJ – 45.685.872/0001-79</t>
  </si>
  <si>
    <t>ANEXO V – CRONOGRAMA FÍSICO-FINANCEIRO</t>
  </si>
  <si>
    <r>
      <rPr>
        <b/>
        <sz val="12"/>
        <color indexed="8"/>
        <rFont val="Arial"/>
        <family val="2"/>
      </rPr>
      <t>OBJETO:</t>
    </r>
    <r>
      <rPr>
        <sz val="12"/>
        <color indexed="8"/>
        <rFont val="Arial"/>
        <family val="2"/>
      </rPr>
      <t xml:space="preserve"> CONTRATAÇÃO DE EMPRESA VISANDO A EXECUÇÃO DE SERVIÇO DE CANALIZAÇÃO DE ÁGUAS PLUVIAIS NA RUA RECIFE, RUA MANAUS, RUA NATAL E RUA JOSÉ DIAS DE ARAÚJO, NO BAIRRO VILA RIBEIRÓPOLIS, NESTE MUNICÍPIO DE REGISTRO/SP, PAGOS ATRAVÉS DO CONTRATO DE REPASSE FEHIDRO Nº 054/2020. SECRETARIA MUNICIPAL DE PLANEJAMENTO URBANO E OBRAS.</t>
    </r>
  </si>
  <si>
    <t>TOMADA DE PREÇOS Nº 015/2022 - REPUBLICAÇÃO</t>
  </si>
  <si>
    <t>Fone (13) 3828-1060  e-mail: licitacao2@registro.sp.gov.br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</si>
</sst>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&quot;R$&quot;\ #,##0.00"/>
    <numFmt numFmtId="168" formatCode="_-&quot;R$ &quot;* #,##0.00_-;&quot;-R$ &quot;* #,##0.00_-;_-&quot;R$ &quot;* \-??_-;_-@_-"/>
    <numFmt numFmtId="169" formatCode="0.000"/>
    <numFmt numFmtId="170" formatCode="0.0000"/>
    <numFmt numFmtId="171" formatCode="0.0"/>
    <numFmt numFmtId="172" formatCode="_(* #,##0.00_);_(* \(#,##0.00\);_(* \-??_);_(@_)"/>
    <numFmt numFmtId="173" formatCode="00000"/>
    <numFmt numFmtId="174" formatCode="[$-416]mmmm\-yy;@"/>
    <numFmt numFmtId="175" formatCode="#,##0.000"/>
    <numFmt numFmtId="176" formatCode="0.0000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_(* #,##0.000_);_(* \(#,##0.000\);_(* &quot;-&quot;??_);_(@_)"/>
    <numFmt numFmtId="182" formatCode="_(* #,##0.0000_);_(* \(#,##0.0000\);_(* &quot;-&quot;??_);_(@_)"/>
    <numFmt numFmtId="183" formatCode="_-* #,##0.000_-;\-* #,##0.000_-;_-* &quot;-&quot;???_-;_-@_-"/>
    <numFmt numFmtId="184" formatCode="#,##0.0000"/>
    <numFmt numFmtId="185" formatCode="0.0%"/>
    <numFmt numFmtId="186" formatCode="00\.00\.00"/>
    <numFmt numFmtId="187" formatCode="&quot;R$&quot;\ #,##0.00;[Red]&quot;R$&quot;\ #,##0.00"/>
    <numFmt numFmtId="188" formatCode="_-&quot;R$&quot;\ * #,##0.0000_-;\-&quot;R$&quot;\ * #,##0.0000_-;_-&quot;R$&quot;\ * &quot;-&quot;????_-;_-@_-"/>
    <numFmt numFmtId="189" formatCode="0.00;[Red]0.00"/>
    <numFmt numFmtId="190" formatCode="0.00000"/>
    <numFmt numFmtId="191" formatCode="0.000;[Red]0.000"/>
    <numFmt numFmtId="192" formatCode="#,##0.00;[Red]#,##0.00"/>
    <numFmt numFmtId="193" formatCode="#,##0.0;[Red]#,##0.0"/>
    <numFmt numFmtId="194" formatCode="#,##0;[Red]#,##0"/>
    <numFmt numFmtId="195" formatCode="_-* #,##0.0_-;\-* #,##0.0_-;_-* &quot;-&quot;??_-;_-@_-"/>
  </numFmts>
  <fonts count="7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.85"/>
      <color indexed="8"/>
      <name val="Times New Roman"/>
      <family val="1"/>
    </font>
    <font>
      <sz val="1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36"/>
      <color indexed="30"/>
      <name val="Gentona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3" fillId="3" borderId="0" applyNumberFormat="0" applyBorder="0" applyAlignment="0" applyProtection="0"/>
    <xf numFmtId="0" fontId="47" fillId="4" borderId="0" applyNumberFormat="0" applyBorder="0" applyAlignment="0" applyProtection="0"/>
    <xf numFmtId="0" fontId="3" fillId="5" borderId="0" applyNumberFormat="0" applyBorder="0" applyAlignment="0" applyProtection="0"/>
    <xf numFmtId="0" fontId="47" fillId="6" borderId="0" applyNumberFormat="0" applyBorder="0" applyAlignment="0" applyProtection="0"/>
    <xf numFmtId="0" fontId="3" fillId="7" borderId="0" applyNumberFormat="0" applyBorder="0" applyAlignment="0" applyProtection="0"/>
    <xf numFmtId="0" fontId="47" fillId="8" borderId="0" applyNumberFormat="0" applyBorder="0" applyAlignment="0" applyProtection="0"/>
    <xf numFmtId="0" fontId="3" fillId="9" borderId="0" applyNumberFormat="0" applyBorder="0" applyAlignment="0" applyProtection="0"/>
    <xf numFmtId="0" fontId="47" fillId="10" borderId="0" applyNumberFormat="0" applyBorder="0" applyAlignment="0" applyProtection="0"/>
    <xf numFmtId="0" fontId="3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13" borderId="0" applyNumberFormat="0" applyBorder="0" applyAlignment="0" applyProtection="0"/>
    <xf numFmtId="0" fontId="47" fillId="14" borderId="0" applyNumberFormat="0" applyBorder="0" applyAlignment="0" applyProtection="0"/>
    <xf numFmtId="0" fontId="3" fillId="15" borderId="0" applyNumberFormat="0" applyBorder="0" applyAlignment="0" applyProtection="0"/>
    <xf numFmtId="0" fontId="47" fillId="16" borderId="0" applyNumberFormat="0" applyBorder="0" applyAlignment="0" applyProtection="0"/>
    <xf numFmtId="0" fontId="3" fillId="17" borderId="0" applyNumberFormat="0" applyBorder="0" applyAlignment="0" applyProtection="0"/>
    <xf numFmtId="0" fontId="47" fillId="18" borderId="0" applyNumberFormat="0" applyBorder="0" applyAlignment="0" applyProtection="0"/>
    <xf numFmtId="0" fontId="3" fillId="19" borderId="0" applyNumberFormat="0" applyBorder="0" applyAlignment="0" applyProtection="0"/>
    <xf numFmtId="0" fontId="47" fillId="20" borderId="0" applyNumberFormat="0" applyBorder="0" applyAlignment="0" applyProtection="0"/>
    <xf numFmtId="0" fontId="3" fillId="9" borderId="0" applyNumberFormat="0" applyBorder="0" applyAlignment="0" applyProtection="0"/>
    <xf numFmtId="0" fontId="47" fillId="21" borderId="0" applyNumberFormat="0" applyBorder="0" applyAlignment="0" applyProtection="0"/>
    <xf numFmtId="0" fontId="3" fillId="15" borderId="0" applyNumberFormat="0" applyBorder="0" applyAlignment="0" applyProtection="0"/>
    <xf numFmtId="0" fontId="47" fillId="22" borderId="0" applyNumberFormat="0" applyBorder="0" applyAlignment="0" applyProtection="0"/>
    <xf numFmtId="0" fontId="3" fillId="23" borderId="0" applyNumberFormat="0" applyBorder="0" applyAlignment="0" applyProtection="0"/>
    <xf numFmtId="0" fontId="48" fillId="24" borderId="0" applyNumberFormat="0" applyBorder="0" applyAlignment="0" applyProtection="0"/>
    <xf numFmtId="0" fontId="7" fillId="25" borderId="0" applyNumberFormat="0" applyBorder="0" applyAlignment="0" applyProtection="0"/>
    <xf numFmtId="0" fontId="48" fillId="26" borderId="0" applyNumberFormat="0" applyBorder="0" applyAlignment="0" applyProtection="0"/>
    <xf numFmtId="0" fontId="7" fillId="17" borderId="0" applyNumberFormat="0" applyBorder="0" applyAlignment="0" applyProtection="0"/>
    <xf numFmtId="0" fontId="48" fillId="27" borderId="0" applyNumberFormat="0" applyBorder="0" applyAlignment="0" applyProtection="0"/>
    <xf numFmtId="0" fontId="7" fillId="19" borderId="0" applyNumberFormat="0" applyBorder="0" applyAlignment="0" applyProtection="0"/>
    <xf numFmtId="0" fontId="48" fillId="28" borderId="0" applyNumberFormat="0" applyBorder="0" applyAlignment="0" applyProtection="0"/>
    <xf numFmtId="0" fontId="7" fillId="29" borderId="0" applyNumberFormat="0" applyBorder="0" applyAlignment="0" applyProtection="0"/>
    <xf numFmtId="0" fontId="48" fillId="30" borderId="0" applyNumberFormat="0" applyBorder="0" applyAlignment="0" applyProtection="0"/>
    <xf numFmtId="0" fontId="7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33" borderId="0" applyNumberFormat="0" applyBorder="0" applyAlignment="0" applyProtection="0"/>
    <xf numFmtId="0" fontId="49" fillId="34" borderId="0" applyNumberFormat="0" applyBorder="0" applyAlignment="0" applyProtection="0"/>
    <xf numFmtId="0" fontId="8" fillId="7" borderId="0" applyNumberFormat="0" applyBorder="0" applyAlignment="0" applyProtection="0"/>
    <xf numFmtId="0" fontId="50" fillId="35" borderId="1" applyNumberFormat="0" applyAlignment="0" applyProtection="0"/>
    <xf numFmtId="0" fontId="15" fillId="36" borderId="2" applyNumberFormat="0" applyAlignment="0" applyProtection="0"/>
    <xf numFmtId="0" fontId="51" fillId="37" borderId="3" applyNumberFormat="0" applyAlignment="0" applyProtection="0"/>
    <xf numFmtId="0" fontId="9" fillId="38" borderId="4" applyNumberFormat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48" fillId="39" borderId="0" applyNumberFormat="0" applyBorder="0" applyAlignment="0" applyProtection="0"/>
    <xf numFmtId="0" fontId="7" fillId="40" borderId="0" applyNumberFormat="0" applyBorder="0" applyAlignment="0" applyProtection="0"/>
    <xf numFmtId="0" fontId="48" fillId="41" borderId="0" applyNumberFormat="0" applyBorder="0" applyAlignment="0" applyProtection="0"/>
    <xf numFmtId="0" fontId="7" fillId="42" borderId="0" applyNumberFormat="0" applyBorder="0" applyAlignment="0" applyProtection="0"/>
    <xf numFmtId="0" fontId="48" fillId="43" borderId="0" applyNumberFormat="0" applyBorder="0" applyAlignment="0" applyProtection="0"/>
    <xf numFmtId="0" fontId="7" fillId="44" borderId="0" applyNumberFormat="0" applyBorder="0" applyAlignment="0" applyProtection="0"/>
    <xf numFmtId="0" fontId="48" fillId="45" borderId="0" applyNumberFormat="0" applyBorder="0" applyAlignment="0" applyProtection="0"/>
    <xf numFmtId="0" fontId="7" fillId="29" borderId="0" applyNumberFormat="0" applyBorder="0" applyAlignment="0" applyProtection="0"/>
    <xf numFmtId="0" fontId="48" fillId="46" borderId="0" applyNumberFormat="0" applyBorder="0" applyAlignment="0" applyProtection="0"/>
    <xf numFmtId="0" fontId="7" fillId="31" borderId="0" applyNumberFormat="0" applyBorder="0" applyAlignment="0" applyProtection="0"/>
    <xf numFmtId="0" fontId="48" fillId="47" borderId="0" applyNumberFormat="0" applyBorder="0" applyAlignment="0" applyProtection="0"/>
    <xf numFmtId="0" fontId="7" fillId="48" borderId="0" applyNumberFormat="0" applyBorder="0" applyAlignment="0" applyProtection="0"/>
    <xf numFmtId="0" fontId="53" fillId="49" borderId="1" applyNumberFormat="0" applyAlignment="0" applyProtection="0"/>
    <xf numFmtId="0" fontId="17" fillId="13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8" fillId="50" borderId="0" applyNumberFormat="0" applyBorder="0" applyAlignment="0" applyProtection="0"/>
    <xf numFmtId="0" fontId="56" fillId="5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52" borderId="7" applyNumberFormat="0" applyFont="0" applyAlignment="0" applyProtection="0"/>
    <xf numFmtId="0" fontId="6" fillId="53" borderId="8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54" borderId="0" applyNumberFormat="0" applyBorder="0" applyAlignment="0" applyProtection="0"/>
    <xf numFmtId="0" fontId="58" fillId="35" borderId="9" applyNumberFormat="0" applyAlignment="0" applyProtection="0"/>
    <xf numFmtId="0" fontId="19" fillId="36" borderId="10" applyNumberFormat="0" applyAlignment="0" applyProtection="0"/>
    <xf numFmtId="41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1" fillId="0" borderId="12" applyNumberFormat="0" applyFill="0" applyAlignment="0" applyProtection="0"/>
    <xf numFmtId="0" fontId="63" fillId="0" borderId="13" applyNumberFormat="0" applyFill="0" applyAlignment="0" applyProtection="0"/>
    <xf numFmtId="0" fontId="22" fillId="0" borderId="14" applyNumberFormat="0" applyFill="0" applyAlignment="0" applyProtection="0"/>
    <xf numFmtId="0" fontId="64" fillId="0" borderId="15" applyNumberFormat="0" applyFill="0" applyAlignment="0" applyProtection="0"/>
    <xf numFmtId="0" fontId="23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5" fillId="0" borderId="18" applyNumberFormat="0" applyFill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9">
    <xf numFmtId="0" fontId="0" fillId="0" borderId="0" xfId="0" applyAlignment="1">
      <alignment vertical="top"/>
    </xf>
    <xf numFmtId="0" fontId="0" fillId="0" borderId="0" xfId="0" applyAlignment="1">
      <alignment/>
    </xf>
    <xf numFmtId="0" fontId="4" fillId="0" borderId="0" xfId="84">
      <alignment/>
      <protection/>
    </xf>
    <xf numFmtId="0" fontId="4" fillId="0" borderId="0" xfId="84" applyAlignment="1">
      <alignment vertical="top"/>
      <protection/>
    </xf>
    <xf numFmtId="0" fontId="26" fillId="0" borderId="0" xfId="88" applyFont="1" applyBorder="1" applyAlignment="1">
      <alignment vertical="center"/>
      <protection/>
    </xf>
    <xf numFmtId="0" fontId="24" fillId="0" borderId="0" xfId="88" applyFont="1" applyBorder="1" applyAlignment="1">
      <alignment vertical="center" wrapText="1"/>
      <protection/>
    </xf>
    <xf numFmtId="0" fontId="25" fillId="55" borderId="0" xfId="84" applyFont="1" applyFill="1" applyBorder="1" applyAlignment="1">
      <alignment horizontal="center"/>
      <protection/>
    </xf>
    <xf numFmtId="0" fontId="27" fillId="0" borderId="0" xfId="84" applyFont="1">
      <alignment/>
      <protection/>
    </xf>
    <xf numFmtId="184" fontId="27" fillId="0" borderId="0" xfId="84" applyNumberFormat="1" applyFont="1">
      <alignment/>
      <protection/>
    </xf>
    <xf numFmtId="184" fontId="66" fillId="0" borderId="0" xfId="84" applyNumberFormat="1" applyFont="1">
      <alignment/>
      <protection/>
    </xf>
    <xf numFmtId="4" fontId="28" fillId="0" borderId="0" xfId="84" applyNumberFormat="1" applyFont="1">
      <alignment/>
      <protection/>
    </xf>
    <xf numFmtId="0" fontId="28" fillId="0" borderId="0" xfId="84" applyFont="1">
      <alignment/>
      <protection/>
    </xf>
    <xf numFmtId="4" fontId="29" fillId="0" borderId="0" xfId="84" applyNumberFormat="1" applyFont="1">
      <alignment/>
      <protection/>
    </xf>
    <xf numFmtId="10" fontId="29" fillId="0" borderId="0" xfId="84" applyNumberFormat="1" applyFont="1">
      <alignment/>
      <protection/>
    </xf>
    <xf numFmtId="0" fontId="29" fillId="0" borderId="0" xfId="84" applyFont="1">
      <alignment/>
      <protection/>
    </xf>
    <xf numFmtId="0" fontId="67" fillId="0" borderId="0" xfId="84" applyFont="1" applyBorder="1">
      <alignment/>
      <protection/>
    </xf>
    <xf numFmtId="0" fontId="68" fillId="0" borderId="0" xfId="84" applyFont="1" applyBorder="1" applyAlignment="1">
      <alignment horizontal="right" vertical="center"/>
      <protection/>
    </xf>
    <xf numFmtId="10" fontId="68" fillId="0" borderId="0" xfId="100" applyNumberFormat="1" applyFont="1" applyFill="1" applyBorder="1" applyAlignment="1">
      <alignment horizontal="center" vertical="center"/>
    </xf>
    <xf numFmtId="0" fontId="4" fillId="0" borderId="0" xfId="84" applyBorder="1">
      <alignment/>
      <protection/>
    </xf>
    <xf numFmtId="43" fontId="27" fillId="0" borderId="0" xfId="124" applyFont="1" applyAlignment="1">
      <alignment/>
    </xf>
    <xf numFmtId="0" fontId="24" fillId="0" borderId="0" xfId="88" applyFont="1" applyBorder="1" applyAlignment="1">
      <alignment vertical="center"/>
      <protection/>
    </xf>
    <xf numFmtId="0" fontId="0" fillId="0" borderId="19" xfId="0" applyBorder="1" applyAlignment="1">
      <alignment/>
    </xf>
    <xf numFmtId="0" fontId="67" fillId="56" borderId="19" xfId="84" applyFont="1" applyFill="1" applyBorder="1" applyAlignment="1">
      <alignment horizontal="center" vertical="center"/>
      <protection/>
    </xf>
    <xf numFmtId="0" fontId="67" fillId="56" borderId="19" xfId="84" applyFont="1" applyFill="1" applyBorder="1" applyAlignment="1">
      <alignment horizontal="center" vertical="center" wrapText="1"/>
      <protection/>
    </xf>
    <xf numFmtId="0" fontId="68" fillId="57" borderId="19" xfId="84" applyFont="1" applyFill="1" applyBorder="1" applyAlignment="1">
      <alignment horizontal="center" vertical="center"/>
      <protection/>
    </xf>
    <xf numFmtId="184" fontId="67" fillId="0" borderId="19" xfId="84" applyNumberFormat="1" applyFont="1" applyBorder="1" applyAlignment="1">
      <alignment vertical="center"/>
      <protection/>
    </xf>
    <xf numFmtId="10" fontId="67" fillId="0" borderId="19" xfId="100" applyNumberFormat="1" applyFont="1" applyBorder="1" applyAlignment="1">
      <alignment horizontal="center" vertical="center"/>
    </xf>
    <xf numFmtId="4" fontId="67" fillId="0" borderId="19" xfId="84" applyNumberFormat="1" applyFont="1" applyBorder="1" applyAlignment="1">
      <alignment vertical="center"/>
      <protection/>
    </xf>
    <xf numFmtId="10" fontId="67" fillId="56" borderId="19" xfId="84" applyNumberFormat="1" applyFont="1" applyFill="1" applyBorder="1" applyAlignment="1">
      <alignment horizontal="center" vertical="center"/>
      <protection/>
    </xf>
    <xf numFmtId="0" fontId="0" fillId="56" borderId="19" xfId="0" applyFill="1" applyBorder="1" applyAlignment="1">
      <alignment/>
    </xf>
    <xf numFmtId="10" fontId="67" fillId="57" borderId="19" xfId="84" applyNumberFormat="1" applyFont="1" applyFill="1" applyBorder="1" applyAlignment="1">
      <alignment horizontal="center" vertical="center"/>
      <protection/>
    </xf>
    <xf numFmtId="4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27" fillId="0" borderId="0" xfId="84" applyNumberFormat="1" applyFont="1">
      <alignment/>
      <protection/>
    </xf>
    <xf numFmtId="0" fontId="68" fillId="55" borderId="19" xfId="84" applyFont="1" applyFill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7" fillId="55" borderId="19" xfId="84" applyFont="1" applyFill="1" applyBorder="1" applyAlignment="1">
      <alignment vertical="center" wrapText="1"/>
      <protection/>
    </xf>
    <xf numFmtId="4" fontId="67" fillId="57" borderId="19" xfId="84" applyNumberFormat="1" applyFont="1" applyFill="1" applyBorder="1" applyAlignment="1">
      <alignment horizontal="center" vertical="center"/>
      <protection/>
    </xf>
    <xf numFmtId="0" fontId="68" fillId="0" borderId="19" xfId="84" applyFont="1" applyBorder="1" applyAlignment="1">
      <alignment horizontal="center" vertical="center"/>
      <protection/>
    </xf>
    <xf numFmtId="0" fontId="67" fillId="58" borderId="19" xfId="84" applyFont="1" applyFill="1" applyBorder="1" applyAlignment="1">
      <alignment horizontal="center" vertical="center"/>
      <protection/>
    </xf>
    <xf numFmtId="4" fontId="68" fillId="0" borderId="19" xfId="84" applyNumberFormat="1" applyFont="1" applyBorder="1" applyAlignment="1">
      <alignment horizontal="center" vertical="center"/>
      <protection/>
    </xf>
    <xf numFmtId="0" fontId="69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30" fillId="59" borderId="0" xfId="0" applyFont="1" applyFill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7" fillId="55" borderId="19" xfId="84" applyFont="1" applyFill="1" applyBorder="1" applyAlignment="1">
      <alignment vertical="center" wrapText="1"/>
      <protection/>
    </xf>
    <xf numFmtId="4" fontId="68" fillId="0" borderId="19" xfId="84" applyNumberFormat="1" applyFont="1" applyBorder="1" applyAlignment="1">
      <alignment horizontal="center" vertical="center"/>
      <protection/>
    </xf>
    <xf numFmtId="0" fontId="67" fillId="56" borderId="19" xfId="84" applyFont="1" applyFill="1" applyBorder="1" applyAlignment="1">
      <alignment horizontal="center" vertical="center"/>
      <protection/>
    </xf>
    <xf numFmtId="0" fontId="67" fillId="58" borderId="19" xfId="84" applyFont="1" applyFill="1" applyBorder="1" applyAlignment="1">
      <alignment horizontal="center" vertical="center"/>
      <protection/>
    </xf>
    <xf numFmtId="0" fontId="67" fillId="55" borderId="19" xfId="84" applyFont="1" applyFill="1" applyBorder="1" applyAlignment="1">
      <alignment horizontal="justify" vertical="center" wrapText="1"/>
      <protection/>
    </xf>
    <xf numFmtId="0" fontId="68" fillId="0" borderId="19" xfId="84" applyFont="1" applyBorder="1" applyAlignment="1">
      <alignment horizontal="center" vertical="center"/>
      <protection/>
    </xf>
    <xf numFmtId="0" fontId="67" fillId="57" borderId="19" xfId="84" applyFont="1" applyFill="1" applyBorder="1" applyAlignment="1">
      <alignment horizontal="left" vertical="center"/>
      <protection/>
    </xf>
    <xf numFmtId="4" fontId="67" fillId="57" borderId="19" xfId="84" applyNumberFormat="1" applyFont="1" applyFill="1" applyBorder="1" applyAlignment="1">
      <alignment horizontal="center" vertical="center"/>
      <protection/>
    </xf>
    <xf numFmtId="0" fontId="67" fillId="56" borderId="19" xfId="84" applyFont="1" applyFill="1" applyBorder="1" applyAlignment="1">
      <alignment horizontal="left" vertical="center"/>
      <protection/>
    </xf>
    <xf numFmtId="10" fontId="67" fillId="56" borderId="19" xfId="100" applyNumberFormat="1" applyFont="1" applyFill="1" applyBorder="1" applyAlignment="1">
      <alignment horizontal="center" vertical="center"/>
    </xf>
    <xf numFmtId="185" fontId="70" fillId="0" borderId="0" xfId="100" applyNumberFormat="1" applyFont="1" applyBorder="1" applyAlignment="1">
      <alignment horizontal="right"/>
    </xf>
  </cellXfs>
  <cellStyles count="1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 2" xfId="75"/>
    <cellStyle name="Currency" xfId="76"/>
    <cellStyle name="Currency [0]" xfId="77"/>
    <cellStyle name="Moeda 2" xfId="78"/>
    <cellStyle name="Moeda 2 2" xfId="79"/>
    <cellStyle name="Moeda 2 3" xfId="80"/>
    <cellStyle name="Moeda 2_3_-_PLANILHA_MODELO_e_Boletim_CPOS_157" xfId="81"/>
    <cellStyle name="Neutra 2" xfId="82"/>
    <cellStyle name="Neutro" xfId="83"/>
    <cellStyle name="Normal 2" xfId="84"/>
    <cellStyle name="Normal 2 2" xfId="85"/>
    <cellStyle name="Normal 2 2 2" xfId="86"/>
    <cellStyle name="Normal 2 3" xfId="87"/>
    <cellStyle name="Normal 2_3_-_PLANILHA_MODELO_e_Boletim_CPOS_157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" xfId="97"/>
    <cellStyle name="Nota 2" xfId="98"/>
    <cellStyle name="Percent" xfId="99"/>
    <cellStyle name="Porcentagem 2" xfId="100"/>
    <cellStyle name="Porcentagem 3" xfId="101"/>
    <cellStyle name="Ruim" xfId="102"/>
    <cellStyle name="Saída" xfId="103"/>
    <cellStyle name="Saída 2" xfId="104"/>
    <cellStyle name="Comma [0]" xfId="105"/>
    <cellStyle name="Separador de milhares 2" xfId="106"/>
    <cellStyle name="Separador de milhares 3" xfId="107"/>
    <cellStyle name="Texto de Aviso" xfId="108"/>
    <cellStyle name="Texto de Aviso 2" xfId="109"/>
    <cellStyle name="Texto Explicativo" xfId="110"/>
    <cellStyle name="Texto Explicativo 2" xfId="111"/>
    <cellStyle name="Título" xfId="112"/>
    <cellStyle name="Título 1" xfId="113"/>
    <cellStyle name="Título 1 2" xfId="114"/>
    <cellStyle name="Título 2" xfId="115"/>
    <cellStyle name="Título 2 2" xfId="116"/>
    <cellStyle name="Título 3" xfId="117"/>
    <cellStyle name="Título 3 2" xfId="118"/>
    <cellStyle name="Título 4" xfId="119"/>
    <cellStyle name="Título 4 2" xfId="120"/>
    <cellStyle name="Título 5" xfId="121"/>
    <cellStyle name="Total" xfId="122"/>
    <cellStyle name="Total 2" xfId="123"/>
    <cellStyle name="Comma" xfId="124"/>
    <cellStyle name="Vírgula 2" xfId="125"/>
    <cellStyle name="Vírgula 3" xfId="126"/>
    <cellStyle name="Vírgula 4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0</xdr:row>
      <xdr:rowOff>114300</xdr:rowOff>
    </xdr:from>
    <xdr:to>
      <xdr:col>18</xdr:col>
      <xdr:colOff>152400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14300"/>
          <a:ext cx="3590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1323975</xdr:colOff>
      <xdr:row>1</xdr:row>
      <xdr:rowOff>76200</xdr:rowOff>
    </xdr:from>
    <xdr:to>
      <xdr:col>9</xdr:col>
      <xdr:colOff>228600</xdr:colOff>
      <xdr:row>4</xdr:row>
      <xdr:rowOff>114300</xdr:rowOff>
    </xdr:to>
    <xdr:sp>
      <xdr:nvSpPr>
        <xdr:cNvPr id="2" name="Caixa de Texto 2"/>
        <xdr:cNvSpPr txBox="1">
          <a:spLocks noChangeArrowheads="1"/>
        </xdr:cNvSpPr>
      </xdr:nvSpPr>
      <xdr:spPr>
        <a:xfrm flipH="1">
          <a:off x="2000250" y="257175"/>
          <a:ext cx="44767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66CC"/>
              </a:solidFill>
            </a:rPr>
            <a:t>ADMINISTRAÇÃO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MPO\_PROJETOS%20EM%20ANDAMENTO\PMAT\OR&#199;AMENTO-CRONOGRAMA%20-%20POSTO%20DE%20ATENDIMENTO%20AO%20CIDAD&#195;O%20-%20PM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dital%202022\Tomada%20de%20Pre&#231;os%20n&#186;%20015-2022%20-%20Canaliza&#231;&#227;o%20de%20&#193;guas%20Pluviais%20-%20FASE%201\PLANILHA%20DE%20OR&#199;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 CÁLCULO"/>
      <sheetName val="PLANILHA QUANTITTIVA"/>
      <sheetName val="CRONOGRAMA"/>
    </sheetNames>
    <sheetDataSet>
      <sheetData sheetId="1">
        <row r="7">
          <cell r="Q7" t="str">
            <v>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C_V03"/>
      <sheetName val="CRONO"/>
      <sheetName val="Itens relevância"/>
    </sheetNames>
    <sheetDataSet>
      <sheetData sheetId="0">
        <row r="25">
          <cell r="I25">
            <v>4181.52</v>
          </cell>
        </row>
        <row r="28">
          <cell r="I28">
            <v>21954.59</v>
          </cell>
        </row>
        <row r="29">
          <cell r="I29">
            <v>46551.42</v>
          </cell>
        </row>
        <row r="30">
          <cell r="I30">
            <v>16848</v>
          </cell>
        </row>
        <row r="31">
          <cell r="I31">
            <v>42240</v>
          </cell>
        </row>
        <row r="32">
          <cell r="I32">
            <v>15052.66</v>
          </cell>
        </row>
        <row r="33">
          <cell r="I33">
            <v>18393.53</v>
          </cell>
        </row>
        <row r="34">
          <cell r="I34">
            <v>12807.56</v>
          </cell>
        </row>
        <row r="35">
          <cell r="I35">
            <v>361142.32</v>
          </cell>
        </row>
        <row r="36">
          <cell r="I36">
            <v>1521.72</v>
          </cell>
        </row>
        <row r="37">
          <cell r="I37">
            <v>9698.8</v>
          </cell>
        </row>
        <row r="38">
          <cell r="I38">
            <v>317.4</v>
          </cell>
        </row>
        <row r="39">
          <cell r="I39">
            <v>161.4</v>
          </cell>
        </row>
        <row r="41">
          <cell r="I41">
            <v>14310</v>
          </cell>
        </row>
        <row r="42">
          <cell r="I42">
            <v>11682</v>
          </cell>
        </row>
        <row r="44">
          <cell r="I44">
            <v>1315.43</v>
          </cell>
        </row>
        <row r="45">
          <cell r="I45">
            <v>263.62</v>
          </cell>
        </row>
        <row r="46">
          <cell r="I46">
            <v>1005.45</v>
          </cell>
        </row>
        <row r="47">
          <cell r="I47">
            <v>3177.35</v>
          </cell>
        </row>
        <row r="48">
          <cell r="I48">
            <v>4070.72</v>
          </cell>
        </row>
        <row r="49">
          <cell r="I49">
            <v>4172.59</v>
          </cell>
        </row>
        <row r="50">
          <cell r="I50">
            <v>679.09</v>
          </cell>
        </row>
        <row r="51">
          <cell r="I51">
            <v>6812.14</v>
          </cell>
        </row>
        <row r="52">
          <cell r="I52">
            <v>967.32</v>
          </cell>
        </row>
        <row r="53">
          <cell r="I53">
            <v>1727.13</v>
          </cell>
        </row>
        <row r="54">
          <cell r="I54">
            <v>30.94</v>
          </cell>
        </row>
        <row r="55">
          <cell r="I55">
            <v>837.99</v>
          </cell>
        </row>
        <row r="56">
          <cell r="I56">
            <v>684.09</v>
          </cell>
        </row>
        <row r="57">
          <cell r="I57">
            <v>3388.63</v>
          </cell>
        </row>
        <row r="59">
          <cell r="I59">
            <v>41300</v>
          </cell>
        </row>
        <row r="60">
          <cell r="I60">
            <v>15771.45</v>
          </cell>
        </row>
        <row r="67">
          <cell r="I67">
            <v>201668.19</v>
          </cell>
        </row>
        <row r="76">
          <cell r="I76">
            <v>18814.45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6"/>
  <sheetViews>
    <sheetView tabSelected="1" view="pageBreakPreview" zoomScale="85" zoomScaleSheetLayoutView="85" zoomScalePageLayoutView="0" workbookViewId="0" topLeftCell="A1">
      <selection activeCell="A10" sqref="A10"/>
    </sheetView>
  </sheetViews>
  <sheetFormatPr defaultColWidth="3.7109375" defaultRowHeight="12.75"/>
  <cols>
    <col min="1" max="1" width="10.140625" style="2" customWidth="1"/>
    <col min="2" max="2" width="43.57421875" style="2" customWidth="1"/>
    <col min="3" max="18" width="5.7109375" style="2" customWidth="1"/>
    <col min="19" max="19" width="13.421875" style="2" customWidth="1"/>
    <col min="20" max="20" width="17.28125" style="2" customWidth="1"/>
    <col min="21" max="21" width="18.421875" style="2" customWidth="1"/>
    <col min="22" max="23" width="11.421875" style="2" customWidth="1"/>
    <col min="24" max="24" width="11.421875" style="1" customWidth="1"/>
    <col min="25" max="252" width="11.421875" style="2" customWidth="1"/>
    <col min="253" max="253" width="10.140625" style="2" customWidth="1"/>
    <col min="254" max="254" width="49.7109375" style="2" customWidth="1"/>
    <col min="255" max="16384" width="3.7109375" style="2" customWidth="1"/>
  </cols>
  <sheetData>
    <row r="1" spans="1:256" ht="14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ht="14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ht="14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ht="14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ht="14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ht="14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14.2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14.25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14.25">
      <c r="A9" s="43" t="s">
        <v>25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14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ht="18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ht="18">
      <c r="A13" s="44" t="s">
        <v>22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2.7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ht="51" customHeight="1">
      <c r="A15" s="42" t="s">
        <v>23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ht="14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ht="15.75">
      <c r="A17" s="4" t="s">
        <v>17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"/>
      <c r="V17" s="3"/>
      <c r="W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6.5" thickBot="1">
      <c r="A18" s="20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"/>
      <c r="V18" s="3"/>
      <c r="W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30.75" thickBot="1">
      <c r="A19" s="22" t="s">
        <v>4</v>
      </c>
      <c r="B19" s="22" t="s">
        <v>2</v>
      </c>
      <c r="C19" s="50" t="s">
        <v>5</v>
      </c>
      <c r="D19" s="50"/>
      <c r="E19" s="50"/>
      <c r="F19" s="50"/>
      <c r="G19" s="50" t="s">
        <v>6</v>
      </c>
      <c r="H19" s="50"/>
      <c r="I19" s="50"/>
      <c r="J19" s="50"/>
      <c r="K19" s="50" t="s">
        <v>7</v>
      </c>
      <c r="L19" s="50"/>
      <c r="M19" s="50"/>
      <c r="N19" s="50"/>
      <c r="O19" s="50" t="s">
        <v>15</v>
      </c>
      <c r="P19" s="50"/>
      <c r="Q19" s="50"/>
      <c r="R19" s="50"/>
      <c r="S19" s="23" t="s">
        <v>8</v>
      </c>
      <c r="T19" s="23" t="s">
        <v>9</v>
      </c>
      <c r="U19" s="3"/>
      <c r="V19" s="3"/>
      <c r="W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 thickBot="1">
      <c r="A20" s="21"/>
      <c r="B20" s="21"/>
      <c r="C20" s="45"/>
      <c r="D20" s="46"/>
      <c r="E20" s="46"/>
      <c r="F20" s="47"/>
      <c r="G20" s="45"/>
      <c r="H20" s="46"/>
      <c r="I20" s="46"/>
      <c r="J20" s="47"/>
      <c r="K20" s="45"/>
      <c r="L20" s="46"/>
      <c r="M20" s="46"/>
      <c r="N20" s="47"/>
      <c r="O20" s="45"/>
      <c r="P20" s="46"/>
      <c r="Q20" s="46"/>
      <c r="R20" s="47"/>
      <c r="S20" s="21"/>
      <c r="T20" s="21"/>
      <c r="U20" s="1"/>
      <c r="V20" s="1"/>
      <c r="W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 thickBot="1">
      <c r="A21" s="51" t="str">
        <f>'[1]PLANILHA QUANTITTIVA'!Q7</f>
        <v>1.0</v>
      </c>
      <c r="B21" s="52" t="s">
        <v>0</v>
      </c>
      <c r="C21" s="24" t="s">
        <v>10</v>
      </c>
      <c r="D21" s="39" t="s">
        <v>10</v>
      </c>
      <c r="E21" s="39" t="s">
        <v>10</v>
      </c>
      <c r="F21" s="39" t="s">
        <v>10</v>
      </c>
      <c r="G21" s="39" t="s">
        <v>10</v>
      </c>
      <c r="H21" s="39" t="s">
        <v>10</v>
      </c>
      <c r="I21" s="39" t="s">
        <v>10</v>
      </c>
      <c r="J21" s="39" t="s">
        <v>10</v>
      </c>
      <c r="K21" s="39" t="s">
        <v>10</v>
      </c>
      <c r="L21" s="39" t="s">
        <v>10</v>
      </c>
      <c r="M21" s="39" t="s">
        <v>10</v>
      </c>
      <c r="N21" s="39" t="s">
        <v>10</v>
      </c>
      <c r="O21" s="39" t="s">
        <v>10</v>
      </c>
      <c r="P21" s="39" t="s">
        <v>10</v>
      </c>
      <c r="Q21" s="39" t="s">
        <v>10</v>
      </c>
      <c r="R21" s="39" t="s">
        <v>10</v>
      </c>
      <c r="S21" s="25"/>
      <c r="T21" s="26"/>
      <c r="U21" s="6"/>
      <c r="V21" s="7"/>
      <c r="W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ht="15.75" thickBot="1">
      <c r="A22" s="51"/>
      <c r="B22" s="52"/>
      <c r="C22" s="49">
        <f>SUM('[2]ORC_V03'!I25)</f>
        <v>4181.52</v>
      </c>
      <c r="D22" s="49"/>
      <c r="E22" s="49"/>
      <c r="F22" s="49"/>
      <c r="G22" s="49"/>
      <c r="H22" s="53"/>
      <c r="I22" s="53"/>
      <c r="J22" s="53"/>
      <c r="K22" s="49"/>
      <c r="L22" s="53"/>
      <c r="M22" s="53"/>
      <c r="N22" s="53"/>
      <c r="O22" s="49"/>
      <c r="P22" s="53"/>
      <c r="Q22" s="53"/>
      <c r="R22" s="53"/>
      <c r="S22" s="27">
        <f>SUM(C22:R22)</f>
        <v>4181.52</v>
      </c>
      <c r="T22" s="26">
        <f>SUM(S22/$S$33)</f>
        <v>0.004732638069513934</v>
      </c>
      <c r="U22" s="33"/>
      <c r="V22" s="7"/>
      <c r="W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ht="13.5" thickBot="1">
      <c r="A23" s="21"/>
      <c r="B23" s="21"/>
      <c r="C23" s="45"/>
      <c r="D23" s="46"/>
      <c r="E23" s="46"/>
      <c r="F23" s="47"/>
      <c r="G23" s="45"/>
      <c r="H23" s="46"/>
      <c r="I23" s="46"/>
      <c r="J23" s="47"/>
      <c r="K23" s="45"/>
      <c r="L23" s="46"/>
      <c r="M23" s="46"/>
      <c r="N23" s="47"/>
      <c r="O23" s="45"/>
      <c r="P23" s="46"/>
      <c r="Q23" s="46"/>
      <c r="R23" s="47"/>
      <c r="S23" s="21"/>
      <c r="T23" s="21"/>
      <c r="U23" s="1"/>
      <c r="V23" s="1"/>
      <c r="W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 thickBot="1">
      <c r="A24" s="51" t="s">
        <v>11</v>
      </c>
      <c r="B24" s="48" t="s">
        <v>3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34"/>
      <c r="Q24" s="39"/>
      <c r="R24" s="39"/>
      <c r="S24" s="25"/>
      <c r="T24" s="26"/>
      <c r="U24" s="8"/>
      <c r="V24" s="7"/>
      <c r="W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ht="15.75" thickBot="1">
      <c r="A25" s="51"/>
      <c r="B25" s="48"/>
      <c r="C25" s="49">
        <f>SUM('[2]ORC_V03'!I26:I58)/3</f>
        <v>200604.62999999992</v>
      </c>
      <c r="D25" s="49"/>
      <c r="E25" s="49"/>
      <c r="F25" s="49"/>
      <c r="G25" s="49">
        <f>SUM(C25)</f>
        <v>200604.62999999992</v>
      </c>
      <c r="H25" s="49"/>
      <c r="I25" s="49"/>
      <c r="J25" s="49"/>
      <c r="K25" s="49">
        <f>SUM(G25)</f>
        <v>200604.62999999992</v>
      </c>
      <c r="L25" s="49"/>
      <c r="M25" s="49"/>
      <c r="N25" s="49"/>
      <c r="O25" s="49">
        <f>SUM('[2]ORC_V03'!I59:I60)</f>
        <v>57071.45</v>
      </c>
      <c r="P25" s="49"/>
      <c r="Q25" s="49"/>
      <c r="R25" s="49"/>
      <c r="S25" s="27">
        <f>SUM(C25:R25)</f>
        <v>658885.3399999997</v>
      </c>
      <c r="T25" s="26">
        <f>SUM(S25/$S$33)</f>
        <v>0.7457254403969442</v>
      </c>
      <c r="U25" s="8"/>
      <c r="V25" s="7"/>
      <c r="W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13.5" thickBot="1">
      <c r="A26" s="21"/>
      <c r="B26" s="21"/>
      <c r="C26" s="45"/>
      <c r="D26" s="46"/>
      <c r="E26" s="46"/>
      <c r="F26" s="47"/>
      <c r="G26" s="45"/>
      <c r="H26" s="46"/>
      <c r="I26" s="46"/>
      <c r="J26" s="47"/>
      <c r="K26" s="45"/>
      <c r="L26" s="46"/>
      <c r="M26" s="46"/>
      <c r="N26" s="47"/>
      <c r="O26" s="45"/>
      <c r="P26" s="46"/>
      <c r="Q26" s="46"/>
      <c r="R26" s="47"/>
      <c r="S26" s="21"/>
      <c r="T26" s="21"/>
      <c r="U26" s="31"/>
      <c r="V26" s="1"/>
      <c r="W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 thickBot="1">
      <c r="A27" s="51" t="s">
        <v>12</v>
      </c>
      <c r="B27" s="48" t="s">
        <v>1</v>
      </c>
      <c r="C27" s="34" t="s">
        <v>10</v>
      </c>
      <c r="D27" s="34"/>
      <c r="E27" s="34"/>
      <c r="F27" s="34"/>
      <c r="G27" s="34"/>
      <c r="H27" s="34"/>
      <c r="I27" s="34"/>
      <c r="J27" s="34"/>
      <c r="K27" s="24"/>
      <c r="L27" s="24"/>
      <c r="M27" s="24"/>
      <c r="N27" s="24"/>
      <c r="O27" s="24"/>
      <c r="P27" s="24"/>
      <c r="Q27" s="24"/>
      <c r="R27" s="24"/>
      <c r="S27" s="25"/>
      <c r="T27" s="26"/>
      <c r="U27" s="8"/>
      <c r="V27" s="7"/>
      <c r="W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16.5" thickBot="1">
      <c r="A28" s="51"/>
      <c r="B28" s="48"/>
      <c r="C28" s="49"/>
      <c r="D28" s="49"/>
      <c r="E28" s="49"/>
      <c r="F28" s="49"/>
      <c r="G28" s="49"/>
      <c r="H28" s="49"/>
      <c r="I28" s="49"/>
      <c r="J28" s="49"/>
      <c r="K28" s="49">
        <f>SUM('[2]ORC_V03'!I67)/2</f>
        <v>100834.095</v>
      </c>
      <c r="L28" s="49"/>
      <c r="M28" s="49"/>
      <c r="N28" s="49"/>
      <c r="O28" s="49">
        <f>SUM(K28)</f>
        <v>100834.095</v>
      </c>
      <c r="P28" s="49"/>
      <c r="Q28" s="49"/>
      <c r="R28" s="49"/>
      <c r="S28" s="27">
        <f>SUM(C28:R28)</f>
        <v>201668.19</v>
      </c>
      <c r="T28" s="26">
        <f>SUM(S28/$S$33)</f>
        <v>0.22824775521914736</v>
      </c>
      <c r="U28" s="9"/>
      <c r="V28" s="19"/>
      <c r="W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13.5" thickBot="1">
      <c r="A29" s="21"/>
      <c r="B29" s="21"/>
      <c r="C29" s="45"/>
      <c r="D29" s="46"/>
      <c r="E29" s="46"/>
      <c r="F29" s="47"/>
      <c r="G29" s="45"/>
      <c r="H29" s="46"/>
      <c r="I29" s="46"/>
      <c r="J29" s="47"/>
      <c r="K29" s="45"/>
      <c r="L29" s="46"/>
      <c r="M29" s="46"/>
      <c r="N29" s="47"/>
      <c r="O29" s="45"/>
      <c r="P29" s="46"/>
      <c r="Q29" s="46"/>
      <c r="R29" s="47"/>
      <c r="S29" s="21"/>
      <c r="T29" s="21"/>
      <c r="U29" s="32"/>
      <c r="V29" s="1"/>
      <c r="W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 thickBot="1">
      <c r="A30" s="51" t="s">
        <v>18</v>
      </c>
      <c r="B30" s="48" t="s">
        <v>19</v>
      </c>
      <c r="C30" s="34" t="s">
        <v>10</v>
      </c>
      <c r="D30" s="34"/>
      <c r="E30" s="34"/>
      <c r="F30" s="34"/>
      <c r="G30" s="34" t="s">
        <v>10</v>
      </c>
      <c r="H30" s="34"/>
      <c r="I30" s="34"/>
      <c r="J30" s="34"/>
      <c r="K30" s="34" t="s">
        <v>10</v>
      </c>
      <c r="L30" s="34"/>
      <c r="M30" s="34"/>
      <c r="N30" s="34"/>
      <c r="O30" s="24"/>
      <c r="P30" s="24"/>
      <c r="Q30" s="24"/>
      <c r="R30" s="24"/>
      <c r="S30" s="25"/>
      <c r="T30" s="26"/>
      <c r="U30" s="32"/>
      <c r="V30" s="1"/>
      <c r="W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 thickBot="1">
      <c r="A31" s="51"/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>
        <f>SUM('[2]ORC_V03'!I76)</f>
        <v>18814.45</v>
      </c>
      <c r="P31" s="49"/>
      <c r="Q31" s="49"/>
      <c r="R31" s="49"/>
      <c r="S31" s="27">
        <f>SUM(C31:R31)</f>
        <v>18814.45</v>
      </c>
      <c r="T31" s="26">
        <f>SUM(S31/$S$33)</f>
        <v>0.02129416631439439</v>
      </c>
      <c r="U31" s="32"/>
      <c r="V31" s="1"/>
      <c r="W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 thickBot="1">
      <c r="A32" s="40"/>
      <c r="B32" s="37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27"/>
      <c r="T32" s="26"/>
      <c r="U32" s="32"/>
      <c r="V32" s="1"/>
      <c r="W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21" customHeight="1" thickBot="1">
      <c r="A33" s="54" t="s">
        <v>13</v>
      </c>
      <c r="B33" s="54"/>
      <c r="C33" s="55">
        <f>SUM(C20:F32)</f>
        <v>204786.1499999999</v>
      </c>
      <c r="D33" s="55"/>
      <c r="E33" s="55"/>
      <c r="F33" s="55"/>
      <c r="G33" s="55">
        <f>SUM(G20:J32)</f>
        <v>200604.62999999992</v>
      </c>
      <c r="H33" s="55"/>
      <c r="I33" s="55"/>
      <c r="J33" s="55"/>
      <c r="K33" s="55">
        <f>SUM(K20:N32)</f>
        <v>301438.7249999999</v>
      </c>
      <c r="L33" s="55"/>
      <c r="M33" s="55"/>
      <c r="N33" s="55"/>
      <c r="O33" s="55">
        <f>SUM(O20:R32)</f>
        <v>176719.995</v>
      </c>
      <c r="P33" s="55"/>
      <c r="Q33" s="55"/>
      <c r="R33" s="55"/>
      <c r="S33" s="38">
        <f>SUM(S20:S32)</f>
        <v>883549.4999999998</v>
      </c>
      <c r="T33" s="30">
        <f>SUM(T21:T29)</f>
        <v>0.9787058336856056</v>
      </c>
      <c r="U33" s="10"/>
      <c r="V33" s="10"/>
      <c r="W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7.25" customHeight="1" thickBot="1">
      <c r="A34" s="56" t="s">
        <v>14</v>
      </c>
      <c r="B34" s="56"/>
      <c r="C34" s="57">
        <f>C33/$S$33</f>
        <v>0.23177665767452754</v>
      </c>
      <c r="D34" s="57"/>
      <c r="E34" s="57"/>
      <c r="F34" s="57"/>
      <c r="G34" s="57">
        <f>G33/$S$33</f>
        <v>0.2270440196050136</v>
      </c>
      <c r="H34" s="57"/>
      <c r="I34" s="57"/>
      <c r="J34" s="57"/>
      <c r="K34" s="57">
        <f>K33/$S$33</f>
        <v>0.3411678972145873</v>
      </c>
      <c r="L34" s="57"/>
      <c r="M34" s="57"/>
      <c r="N34" s="57"/>
      <c r="O34" s="57">
        <f>O33/$S$33</f>
        <v>0.20001142550587153</v>
      </c>
      <c r="P34" s="57"/>
      <c r="Q34" s="57"/>
      <c r="R34" s="57"/>
      <c r="S34" s="28">
        <f>S33/S33</f>
        <v>1</v>
      </c>
      <c r="T34" s="29"/>
      <c r="U34" s="12"/>
      <c r="V34" s="13"/>
      <c r="W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58"/>
      <c r="T35" s="58"/>
      <c r="U35" s="12"/>
      <c r="V35" s="14"/>
      <c r="W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21:29" ht="12.75">
      <c r="U36" s="18"/>
      <c r="V36" s="18"/>
      <c r="W36" s="18"/>
      <c r="Y36" s="18"/>
      <c r="Z36" s="18"/>
      <c r="AA36" s="18"/>
      <c r="AB36" s="18"/>
      <c r="AC36" s="18"/>
    </row>
  </sheetData>
  <sheetProtection/>
  <mergeCells count="61">
    <mergeCell ref="S35:T35"/>
    <mergeCell ref="O34:R34"/>
    <mergeCell ref="A27:A28"/>
    <mergeCell ref="B27:B28"/>
    <mergeCell ref="A30:A31"/>
    <mergeCell ref="B30:B31"/>
    <mergeCell ref="C31:F31"/>
    <mergeCell ref="G31:J31"/>
    <mergeCell ref="A24:A25"/>
    <mergeCell ref="K31:N31"/>
    <mergeCell ref="O31:R31"/>
    <mergeCell ref="A34:B34"/>
    <mergeCell ref="C34:F34"/>
    <mergeCell ref="G34:J34"/>
    <mergeCell ref="K34:N34"/>
    <mergeCell ref="O29:R29"/>
    <mergeCell ref="C29:F29"/>
    <mergeCell ref="K29:N29"/>
    <mergeCell ref="O20:R20"/>
    <mergeCell ref="A33:B33"/>
    <mergeCell ref="C33:F33"/>
    <mergeCell ref="G33:J33"/>
    <mergeCell ref="K33:N33"/>
    <mergeCell ref="O19:R19"/>
    <mergeCell ref="O22:R22"/>
    <mergeCell ref="O25:R25"/>
    <mergeCell ref="O28:R28"/>
    <mergeCell ref="O33:R33"/>
    <mergeCell ref="C19:F19"/>
    <mergeCell ref="G19:J19"/>
    <mergeCell ref="K19:N19"/>
    <mergeCell ref="A21:A22"/>
    <mergeCell ref="B21:B22"/>
    <mergeCell ref="C22:F22"/>
    <mergeCell ref="G20:J20"/>
    <mergeCell ref="G22:J22"/>
    <mergeCell ref="K22:N22"/>
    <mergeCell ref="C20:F20"/>
    <mergeCell ref="O23:R23"/>
    <mergeCell ref="O26:R26"/>
    <mergeCell ref="C28:F28"/>
    <mergeCell ref="G28:J28"/>
    <mergeCell ref="K28:N28"/>
    <mergeCell ref="K25:N25"/>
    <mergeCell ref="C23:F23"/>
    <mergeCell ref="G23:J23"/>
    <mergeCell ref="C26:F26"/>
    <mergeCell ref="G26:J26"/>
    <mergeCell ref="K20:N20"/>
    <mergeCell ref="K23:N23"/>
    <mergeCell ref="K26:N26"/>
    <mergeCell ref="G29:J29"/>
    <mergeCell ref="B24:B25"/>
    <mergeCell ref="C25:F25"/>
    <mergeCell ref="G25:J25"/>
    <mergeCell ref="A15:T15"/>
    <mergeCell ref="A7:T7"/>
    <mergeCell ref="A8:T8"/>
    <mergeCell ref="A9:T9"/>
    <mergeCell ref="A11:T11"/>
    <mergeCell ref="A13:T13"/>
  </mergeCells>
  <printOptions/>
  <pageMargins left="0.5118110236220472" right="0.5118110236220472" top="1.0236220472440944" bottom="0.7874015748031497" header="0.31496062992125984" footer="0.31496062992125984"/>
  <pageSetup horizontalDpi="600" verticalDpi="600" orientation="landscape" paperSize="9" scale="78" r:id="rId3"/>
  <headerFooter>
    <oddHeader>&amp;C&amp;G</oddHeader>
    <oddFooter>&amp;R&amp;N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Serviços</dc:title>
  <dc:subject/>
  <dc:creator>Crystal Decisions</dc:creator>
  <cp:keywords/>
  <dc:description>Powered by Crystal</dc:description>
  <cp:lastModifiedBy>Débora Silvano de Camargo</cp:lastModifiedBy>
  <cp:lastPrinted>2022-05-25T14:38:13Z</cp:lastPrinted>
  <dcterms:created xsi:type="dcterms:W3CDTF">2015-11-23T11:13:15Z</dcterms:created>
  <dcterms:modified xsi:type="dcterms:W3CDTF">2022-07-04T18:57:07Z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01734361CD07C3C85B968AA4B2781C480CE157AF9F7EA2E7436251CC6569833AC9ED7B4299AD862122361604012ECFDCE8F0039F2F45C68B435461C93B5C501966E203BA430B4715AFC67429F5DA65676ABC260F7B1658926A696275BEC3AFE8317D9DD9AB3BC459DE5038E8DCDB9F3E280983679688BAA10801FB0C54F3126</vt:lpwstr>
  </property>
  <property fmtid="{D5CDD505-2E9C-101B-9397-08002B2CF9AE}" pid="3" name="Business Objects Context Information1">
    <vt:lpwstr>1DD054695E5434CAFA8C112794DB01F13F32BE3B69235938CF64CF5B12DB136BAFFEEDD10184B589682B52480D7D8C2E79E6CB08A023B94D90F6CF0264DA19DF0B9242B9A7AD48B10665F83591170027413C9395EB0D86E6AA48FA6381A50A563F5937D1C184D971A6E2B3B5F63329E2C18B34585ED3299E55717354C0450D9</vt:lpwstr>
  </property>
  <property fmtid="{D5CDD505-2E9C-101B-9397-08002B2CF9AE}" pid="4" name="Business Objects Context Information2">
    <vt:lpwstr>768743EEA99EF3C1375B1116D9654D0A7612542753719ED317F3DEE4659CA8BBD373596D59344F2C67B0C799C152989E8D763AC47B419E99BFDD1232274C9927C70B27D8E5FE742A26972D9655B9642308CA3BD52F1B572504A1DB833280BEF8C72A6A6749608BA21817C5F844B900E4FF5569C343BA231F33F8D04BFF97CE4</vt:lpwstr>
  </property>
  <property fmtid="{D5CDD505-2E9C-101B-9397-08002B2CF9AE}" pid="5" name="Business Objects Context Information3">
    <vt:lpwstr>60F73B53965BEBE81C6B29577AF3B8118DCFA10A33892450AF8A0E14467E5440FD3DA18F505B0FBD40754A0CC66384CA02A9CBDA643589AB636ED0868CEB68F6056FBBCB339AD16518CA3340228424F6BE2C1E89C6833A6E828C28745132D1FF1870DADC2D228E3B611C1B6F7B8198269056E2E28F9E0DA091BF4C09362B1CC</vt:lpwstr>
  </property>
  <property fmtid="{D5CDD505-2E9C-101B-9397-08002B2CF9AE}" pid="6" name="Business Objects Context Information4">
    <vt:lpwstr>2CEEB308D204D318A5A31290BB839AA9CE13C78E1ECF63170C10126E1663B13B0FAF957C51A5EA501660149E4628B2EC983A738A4B2EB2C0C47BD2C661C137B203F90EE5F3BBA14E4AE99F29318B8A83D6629D240B714BCDD5BB2D1A0AF1868685070E3C620B6C5228DA59DD0BAD64C5E615CF6B691EA8B6FD6FF3073360339</vt:lpwstr>
  </property>
  <property fmtid="{D5CDD505-2E9C-101B-9397-08002B2CF9AE}" pid="7" name="Business Objects Context Information5">
    <vt:lpwstr>A59FADD3A56269CB6FEE5A6C68201D069B99B7C9EC89AF6AA8C50FFFF64F073E7CD4000</vt:lpwstr>
  </property>
</Properties>
</file>